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<sst xmlns="http://schemas.openxmlformats.org/spreadsheetml/2006/main" count="170" uniqueCount="74">
  <si>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P461 – HARP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</si>
  <si>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</si>
  <si>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</si>
  <si>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</si>
  <si>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</si>
  <si>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</si>
  <si>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</si>
  <si>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</si>
  <si>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</si>
  <si>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</si>
  <si>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</si>
  <si>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</si>
  <si>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</si>
  <si>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</si>
  <si>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</si>
  <si>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</si>
  <si>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</si>
  <si>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</si>
  <si>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</si>
  <si>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</si>
  <si>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</si>
  <si>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</si>
  <si>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</si>
  <si>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</si>
  <si>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</si>
  <si>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</si>
  <si>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</si>
  <si>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</si>
  <si>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</si>
  <si>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</si>
  <si>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</si>
  <si>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</si>
  <si>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</si>
  <si>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</si>
  <si>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</si>
  <si>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</si>
  <si>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</si>
  <si>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</si>
  <si>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</si>
  <si>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</si>
  <si>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</si>
  <si>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</si>
  <si>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</si>
  <si>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</si>
  <si>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</si>
  <si>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</si>
  <si>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</si>
  <si>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</si>
  <si>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</si>
  <si>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</si>
  <si>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</si>
  <si>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</si>
  <si>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</si>
  <si>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Client Rep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</si>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</sst>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</v>
      </c>
      <c r="G2" s="8" t="n">
        <f aca="false">E2*F2 +E2</f>
        <v>126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1260</v>
      </c>
      <c r="M2" s="13" t="n">
        <f aca="false">L2*$F$8</f>
        <v>0</v>
      </c>
      <c r="N2" s="13" t="n">
        <f aca="false">L2+M2</f>
        <v>1260</v>
      </c>
      <c r="P2" s="14" t="n">
        <f aca="false">$P$1*$C2*$K2</f>
        <v>180</v>
      </c>
      <c r="Q2" s="14" t="n">
        <f aca="false">$Q$1*$C2*$K2</f>
        <v>180</v>
      </c>
      <c r="R2" s="14" t="n">
        <f aca="false">$R$1*$C2*$K2</f>
        <v>900</v>
      </c>
      <c r="S2" s="14" t="n">
        <f aca="false">IF((H2=0),"",R2/H2)</f>
        <v>900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</v>
      </c>
      <c r="G3" s="8" t="n">
        <f aca="false">E3*F3 +E3</f>
        <v>84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840</v>
      </c>
      <c r="M3" s="13" t="n">
        <f aca="false">L3*$F$8</f>
        <v>0</v>
      </c>
      <c r="N3" s="13" t="n">
        <f aca="false">L3+M3</f>
        <v>840</v>
      </c>
      <c r="P3" s="14" t="n">
        <f aca="false">$P$1*$C3*$K3</f>
        <v>120</v>
      </c>
      <c r="Q3" s="14" t="n">
        <f aca="false">$Q$1*$C3*$K3</f>
        <v>120</v>
      </c>
      <c r="R3" s="14" t="n">
        <f aca="false">$R$1*$C3*$K3</f>
        <v>600</v>
      </c>
      <c r="S3" s="14" t="n">
        <f aca="false">IF((H3=0),"",R3/H3)</f>
        <v>600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</v>
      </c>
      <c r="G4" s="8" t="n">
        <f aca="false">E4*F4 +E4</f>
        <v>49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490</v>
      </c>
      <c r="M4" s="13" t="n">
        <f aca="false">L4*$F$8</f>
        <v>0</v>
      </c>
      <c r="N4" s="13" t="n">
        <f aca="false">L4+M4</f>
        <v>490</v>
      </c>
      <c r="P4" s="14" t="n">
        <f aca="false">$P$1*$C4*$K4</f>
        <v>70</v>
      </c>
      <c r="Q4" s="14" t="n">
        <f aca="false">$Q$1*$C4*$K4</f>
        <v>70</v>
      </c>
      <c r="R4" s="14" t="n">
        <f aca="false">$R$1*$C4*$K4</f>
        <v>350</v>
      </c>
      <c r="S4" s="14" t="n">
        <f aca="false">IF((H4=0),"",R4/H4)</f>
        <v>350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</v>
      </c>
      <c r="G5" s="8" t="n">
        <f aca="false">E5*F5 +E5</f>
        <v>16.8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3360</v>
      </c>
      <c r="M5" s="13" t="n">
        <f aca="false">L5*$F$8</f>
        <v>0</v>
      </c>
      <c r="N5" s="13" t="n">
        <f aca="false">L5+M5</f>
        <v>3360</v>
      </c>
      <c r="P5" s="14" t="n">
        <f aca="false">$P$1*$C5*$K5</f>
        <v>480</v>
      </c>
      <c r="Q5" s="14" t="n">
        <f aca="false">$Q$1*$C5*$K5</f>
        <v>480</v>
      </c>
      <c r="R5" s="14" t="n">
        <f aca="false">$R$1*$C5*$K5</f>
        <v>2400</v>
      </c>
      <c r="S5" s="14" t="n">
        <f aca="false">IF((H5=0),"",R5/H5)</f>
        <v>240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</v>
      </c>
      <c r="G6" s="8" t="n">
        <f aca="false">E6*F6 +E6</f>
        <v>84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5950</v>
      </c>
      <c r="M9" s="20" t="n">
        <f aca="false">SUM(M2:M7)</f>
        <v>0</v>
      </c>
      <c r="N9" s="20" t="n">
        <f aca="false">SUM(N2:N7)</f>
        <v>5950</v>
      </c>
      <c r="P9" s="20" t="n">
        <f aca="false">SUM(P2:P7)</f>
        <v>850</v>
      </c>
      <c r="Q9" s="20" t="n">
        <f aca="false">SUM(Q2:Q7)</f>
        <v>850</v>
      </c>
      <c r="R9" s="20" t="n">
        <f aca="false">SUM(R2:R7)</f>
        <v>4250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5950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5950</v>
      </c>
      <c r="D11" s="14" t="n">
        <f aca="false">SUM(D13:D30)</f>
        <v>0</v>
      </c>
      <c r="E11" s="14" t="n">
        <f aca="false">SUM(E13:E30)</f>
        <v>5950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2590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5950</v>
      </c>
      <c r="D13" s="28" t="n">
        <f aca="false">C13*D$10</f>
        <v>0</v>
      </c>
      <c r="E13" s="28" t="n">
        <f aca="false">C13+D13</f>
        <v>5950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1925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8668.8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14212.8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24806.6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P461 – HARP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</v>
      </c>
      <c r="G2" s="8" t="n">
        <f aca="false">E2*F2 +E2</f>
        <v>126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1260</v>
      </c>
      <c r="M2" s="13" t="n">
        <f aca="false">L2*$F$8</f>
        <v>0</v>
      </c>
      <c r="N2" s="13" t="n">
        <f aca="false">L2+M2</f>
        <v>1260</v>
      </c>
      <c r="P2" s="14" t="n">
        <f aca="false">$P$1*$C2*$K2</f>
        <v>180</v>
      </c>
      <c r="Q2" s="14" t="n">
        <f aca="false">$Q$1*$C2*$K2</f>
        <v>180</v>
      </c>
      <c r="R2" s="14" t="n">
        <f aca="false">$R$1*$C2*$K2</f>
        <v>900</v>
      </c>
      <c r="S2" s="15" t="n">
        <f aca="false">IF((H2=0),"",R2/H2)</f>
        <v>900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</v>
      </c>
      <c r="G3" s="8" t="n">
        <f aca="false">E3*F3 +E3</f>
        <v>84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420</v>
      </c>
      <c r="M3" s="13" t="n">
        <f aca="false">L3*$F$8</f>
        <v>0</v>
      </c>
      <c r="N3" s="13" t="n">
        <f aca="false">L3+M3</f>
        <v>420</v>
      </c>
      <c r="P3" s="14" t="n">
        <f aca="false">$P$1*$C3*$K3</f>
        <v>60</v>
      </c>
      <c r="Q3" s="14" t="n">
        <f aca="false">$Q$1*$C3*$K3</f>
        <v>60</v>
      </c>
      <c r="R3" s="14" t="n">
        <f aca="false">$R$1*$C3*$K3</f>
        <v>300</v>
      </c>
      <c r="S3" s="15" t="n">
        <f aca="false">IF((H3=0),"",R3/H3)</f>
        <v>300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</v>
      </c>
      <c r="G4" s="8" t="n">
        <f aca="false">E4*F4 +E4</f>
        <v>49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245</v>
      </c>
      <c r="M4" s="13" t="n">
        <f aca="false">L4*$F$8</f>
        <v>0</v>
      </c>
      <c r="N4" s="13" t="n">
        <f aca="false">L4+M4</f>
        <v>245</v>
      </c>
      <c r="P4" s="14" t="n">
        <f aca="false">$P$1*$C4*$K4</f>
        <v>35</v>
      </c>
      <c r="Q4" s="14" t="n">
        <f aca="false">$Q$1*$C4*$K4</f>
        <v>35</v>
      </c>
      <c r="R4" s="14" t="n">
        <f aca="false">$R$1*$C4*$K4</f>
        <v>175</v>
      </c>
      <c r="S4" s="15" t="n">
        <f aca="false">IF((H4=0),"",R4/H4)</f>
        <v>175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</v>
      </c>
      <c r="G5" s="8" t="n">
        <f aca="false">E5*F5 +E5</f>
        <v>16.8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</v>
      </c>
      <c r="G6" s="8" t="n">
        <f aca="false">E6*F6 +E6</f>
        <v>84</v>
      </c>
      <c r="H6" s="10" t="n">
        <v>0</v>
      </c>
      <c r="I6" s="10" t="n">
        <v>10</v>
      </c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20</v>
      </c>
      <c r="L9" s="20" t="n">
        <f aca="false">SUM(L2:L7)</f>
        <v>1925</v>
      </c>
      <c r="M9" s="20" t="n">
        <f aca="false">SUM(M2:M7)</f>
        <v>0</v>
      </c>
      <c r="N9" s="20" t="n">
        <f aca="false">SUM(N2:N7)</f>
        <v>1925</v>
      </c>
      <c r="P9" s="20" t="n">
        <f aca="false">SUM(P2:P7)</f>
        <v>275</v>
      </c>
      <c r="Q9" s="20" t="n">
        <f aca="false">SUM(Q2:Q7)</f>
        <v>275</v>
      </c>
      <c r="R9" s="20" t="n">
        <f aca="false">SUM(R2:R7)</f>
        <v>1375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1925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1925</v>
      </c>
      <c r="D11" s="14" t="n">
        <f aca="false">SUM(D13:D30)</f>
        <v>0</v>
      </c>
      <c r="E11" s="14" t="n">
        <f aca="false">SUM(E13:E30)</f>
        <v>1925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1925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1925</v>
      </c>
      <c r="D13" s="28" t="n">
        <f aca="false">C13*D$10</f>
        <v>0</v>
      </c>
      <c r="E13" s="28" t="n">
        <f aca="false">C13+D13</f>
        <v>1925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P461 – HARP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</v>
      </c>
      <c r="G2" s="8" t="n">
        <f aca="false">E2*F2 +E2</f>
        <v>126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2016</v>
      </c>
      <c r="M2" s="13" t="n">
        <f aca="false">L2*$F$8</f>
        <v>0</v>
      </c>
      <c r="N2" s="13" t="n">
        <f aca="false">L2+M2</f>
        <v>2016</v>
      </c>
      <c r="P2" s="14" t="n">
        <f aca="false">$P$1*$C2*$K2</f>
        <v>288</v>
      </c>
      <c r="Q2" s="14" t="n">
        <f aca="false">$Q$1*$C2*$K2</f>
        <v>288</v>
      </c>
      <c r="R2" s="14" t="n">
        <f aca="false">$R$1*$C2*$K2</f>
        <v>1440</v>
      </c>
      <c r="S2" s="14" t="n">
        <f aca="false">IF((H2=0),"",R2/H2)</f>
        <v>1440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</v>
      </c>
      <c r="G3" s="8" t="n">
        <f aca="false">E3*F3 +E3</f>
        <v>84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2688</v>
      </c>
      <c r="M3" s="13" t="n">
        <f aca="false">L3*$F$8</f>
        <v>0</v>
      </c>
      <c r="N3" s="13" t="n">
        <f aca="false">L3+M3</f>
        <v>2688</v>
      </c>
      <c r="P3" s="14" t="n">
        <f aca="false">$P$1*$C3*$K3</f>
        <v>384</v>
      </c>
      <c r="Q3" s="14" t="n">
        <f aca="false">$Q$1*$C3*$K3</f>
        <v>384</v>
      </c>
      <c r="R3" s="14" t="n">
        <f aca="false">$R$1*$C3*$K3</f>
        <v>1920</v>
      </c>
      <c r="S3" s="14" t="n">
        <f aca="false">IF((H3=0),"",R3/H3)</f>
        <v>1920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</v>
      </c>
      <c r="G4" s="8" t="n">
        <f aca="false">E4*F4 +E4</f>
        <v>49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2352</v>
      </c>
      <c r="M4" s="13" t="n">
        <f aca="false">L4*$F$8</f>
        <v>0</v>
      </c>
      <c r="N4" s="13" t="n">
        <f aca="false">L4+M4</f>
        <v>2352</v>
      </c>
      <c r="P4" s="14" t="n">
        <f aca="false">$P$1*$C4*$K4</f>
        <v>336</v>
      </c>
      <c r="Q4" s="14" t="n">
        <f aca="false">$Q$1*$C4*$K4</f>
        <v>336</v>
      </c>
      <c r="R4" s="14" t="n">
        <f aca="false">$R$1*$C4*$K4</f>
        <v>1680</v>
      </c>
      <c r="S4" s="14" t="n">
        <f aca="false">IF((H4=0),"",R4/H4)</f>
        <v>1680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</v>
      </c>
      <c r="G5" s="8" t="n">
        <f aca="false">E5*F5 +E5</f>
        <v>16.8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1612.8</v>
      </c>
      <c r="M5" s="13" t="n">
        <f aca="false">L5*$F$8</f>
        <v>0</v>
      </c>
      <c r="N5" s="13" t="n">
        <f aca="false">L5+M5</f>
        <v>1612.8</v>
      </c>
      <c r="P5" s="14" t="n">
        <f aca="false">$P$1*$C5*$K5</f>
        <v>230.4</v>
      </c>
      <c r="Q5" s="14" t="n">
        <f aca="false">$Q$1*$C5*$K5</f>
        <v>230.4</v>
      </c>
      <c r="R5" s="14" t="n">
        <f aca="false">$R$1*$C5*$K5</f>
        <v>1152</v>
      </c>
      <c r="S5" s="14" t="n">
        <f aca="false">IF((H5=0),"",R5/H5)</f>
        <v>576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</v>
      </c>
      <c r="G6" s="8" t="n">
        <f aca="false">E6*F6 +E6</f>
        <v>84</v>
      </c>
      <c r="H6" s="10" t="n">
        <v>0</v>
      </c>
      <c r="I6" s="10" t="n">
        <v>24</v>
      </c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96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192</v>
      </c>
      <c r="L9" s="20" t="n">
        <f aca="false">SUM(L2:L7)</f>
        <v>8668.8</v>
      </c>
      <c r="M9" s="20" t="n">
        <f aca="false">SUM(M2:M7)</f>
        <v>0</v>
      </c>
      <c r="N9" s="20" t="n">
        <f aca="false">SUM(N2:N7)</f>
        <v>8668.8</v>
      </c>
      <c r="P9" s="20" t="n">
        <f aca="false">SUM(P2:P7)</f>
        <v>1238.4</v>
      </c>
      <c r="Q9" s="20" t="n">
        <f aca="false">SUM(Q2:Q7)</f>
        <v>1238.4</v>
      </c>
      <c r="R9" s="20" t="n">
        <f aca="false">SUM(R2:R7)</f>
        <v>6192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4334.4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8668.8</v>
      </c>
      <c r="D11" s="14" t="n">
        <f aca="false">SUM(D13:D30)</f>
        <v>0</v>
      </c>
      <c r="E11" s="14" t="n">
        <f aca="false">SUM(E13:E30)</f>
        <v>8668.8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7056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4334.4</v>
      </c>
      <c r="D13" s="28" t="n">
        <f aca="false">C13*D$10</f>
        <v>0</v>
      </c>
      <c r="E13" s="28" t="n">
        <f aca="false">C13+D13</f>
        <v>4334.4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4334.4</v>
      </c>
      <c r="D14" s="28" t="n">
        <f aca="false">IF(C14="","",C14*D$10)</f>
        <v>0</v>
      </c>
      <c r="E14" s="28" t="n">
        <f aca="false">IF(C14="", "",C14+D14)</f>
        <v>4334.4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P461 – HARP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90</v>
      </c>
      <c r="D2" s="9" t="n">
        <f aca="false">D$8</f>
        <v>0.4</v>
      </c>
      <c r="E2" s="8" t="n">
        <f aca="false">C2*D2 +C2</f>
        <v>126</v>
      </c>
      <c r="F2" s="9" t="n">
        <f aca="false">F$8</f>
        <v>0</v>
      </c>
      <c r="G2" s="8" t="n">
        <f aca="false">E2*F2 +E2</f>
        <v>126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3024</v>
      </c>
      <c r="M2" s="13" t="n">
        <f aca="false">L2*$F$8</f>
        <v>0</v>
      </c>
      <c r="N2" s="13" t="n">
        <f aca="false">L2+M2</f>
        <v>3024</v>
      </c>
      <c r="P2" s="14" t="n">
        <f aca="false">$P$1*$C2*$K2</f>
        <v>432</v>
      </c>
      <c r="Q2" s="14" t="n">
        <f aca="false">$Q$1*$C2*$K2</f>
        <v>432</v>
      </c>
      <c r="R2" s="14" t="n">
        <f aca="false">$R$1*$C2*$K2</f>
        <v>2160</v>
      </c>
      <c r="S2" s="14" t="n">
        <f aca="false">IF((H2=0),"",R2/H2)</f>
        <v>2160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60</v>
      </c>
      <c r="D3" s="9" t="n">
        <f aca="false">D$8</f>
        <v>0.4</v>
      </c>
      <c r="E3" s="8" t="n">
        <f aca="false">C3*D3 +C3</f>
        <v>84</v>
      </c>
      <c r="F3" s="9" t="n">
        <f aca="false">F$8</f>
        <v>0</v>
      </c>
      <c r="G3" s="8" t="n">
        <f aca="false">E3*F3 +E3</f>
        <v>84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4032</v>
      </c>
      <c r="M3" s="13" t="n">
        <f aca="false">L3*$F$8</f>
        <v>0</v>
      </c>
      <c r="N3" s="13" t="n">
        <f aca="false">L3+M3</f>
        <v>4032</v>
      </c>
      <c r="P3" s="14" t="n">
        <f aca="false">$P$1*$C3*$K3</f>
        <v>576</v>
      </c>
      <c r="Q3" s="14" t="n">
        <f aca="false">$Q$1*$C3*$K3</f>
        <v>576</v>
      </c>
      <c r="R3" s="14" t="n">
        <f aca="false">$R$1*$C3*$K3</f>
        <v>2880</v>
      </c>
      <c r="S3" s="14" t="n">
        <f aca="false">IF((H3=0),"",R3/H3)</f>
        <v>2880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35</v>
      </c>
      <c r="D4" s="9" t="n">
        <f aca="false">D$8</f>
        <v>0.4</v>
      </c>
      <c r="E4" s="8" t="n">
        <f aca="false">C4*D4 +C4</f>
        <v>49</v>
      </c>
      <c r="F4" s="9" t="n">
        <f aca="false">F$8</f>
        <v>0</v>
      </c>
      <c r="G4" s="8" t="n">
        <f aca="false">E4*F4 +E4</f>
        <v>49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3528</v>
      </c>
      <c r="M4" s="13" t="n">
        <f aca="false">L4*$F$8</f>
        <v>0</v>
      </c>
      <c r="N4" s="13" t="n">
        <f aca="false">L4+M4</f>
        <v>3528</v>
      </c>
      <c r="P4" s="14" t="n">
        <f aca="false">$P$1*$C4*$K4</f>
        <v>504</v>
      </c>
      <c r="Q4" s="14" t="n">
        <f aca="false">$Q$1*$C4*$K4</f>
        <v>504</v>
      </c>
      <c r="R4" s="14" t="n">
        <f aca="false">$R$1*$C4*$K4</f>
        <v>2520</v>
      </c>
      <c r="S4" s="14" t="n">
        <f aca="false">IF((H4=0),"",R4/H4)</f>
        <v>2520</v>
      </c>
    </row>
    <row r="5" customFormat="false" ht="13.8" hidden="false" customHeight="false" outlineLevel="0" collapsed="false">
      <c r="B5" s="7" t="s">
        <v>16</v>
      </c>
      <c r="C5" s="8" t="n">
        <f aca="false">12*$C$8</f>
        <v>12</v>
      </c>
      <c r="D5" s="9" t="n">
        <f aca="false">D$8</f>
        <v>0.4</v>
      </c>
      <c r="E5" s="8" t="n">
        <f aca="false">C5*D5 +C5</f>
        <v>16.8</v>
      </c>
      <c r="F5" s="9" t="n">
        <f aca="false">F$8</f>
        <v>0</v>
      </c>
      <c r="G5" s="8" t="n">
        <f aca="false">E5*F5 +E5</f>
        <v>16.8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3628.8</v>
      </c>
      <c r="M5" s="13" t="n">
        <f aca="false">L5*$F$8</f>
        <v>0</v>
      </c>
      <c r="N5" s="13" t="n">
        <f aca="false">L5+M5</f>
        <v>3628.8</v>
      </c>
      <c r="P5" s="14" t="n">
        <f aca="false">$P$1*$C5*$K5</f>
        <v>518.4</v>
      </c>
      <c r="Q5" s="14" t="n">
        <f aca="false">$Q$1*$C5*$K5</f>
        <v>518.4</v>
      </c>
      <c r="R5" s="14" t="n">
        <f aca="false">$R$1*$C5*$K5</f>
        <v>2592</v>
      </c>
      <c r="S5" s="14" t="n">
        <f aca="false">IF((H5=0),"",R5/H5)</f>
        <v>864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60</v>
      </c>
      <c r="D6" s="9" t="n">
        <f aca="false">D$7</f>
        <v>0.4</v>
      </c>
      <c r="E6" s="8" t="n">
        <f aca="false">C6*D6 +C6</f>
        <v>84</v>
      </c>
      <c r="F6" s="9" t="n">
        <f aca="false">F$7</f>
        <v>0</v>
      </c>
      <c r="G6" s="8" t="n">
        <f aca="false">E6*F6 +E6</f>
        <v>84</v>
      </c>
      <c r="H6" s="10" t="n">
        <v>0</v>
      </c>
      <c r="I6" s="10" t="n">
        <v>24</v>
      </c>
      <c r="J6" s="11" t="n">
        <f aca="false">H6*I6</f>
        <v>0</v>
      </c>
      <c r="K6" s="12" t="n">
        <f aca="false">H6*I6*I8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str">
        <f aca="false">IF((H6=0),"",R6/H6)</f>
        <v/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360</v>
      </c>
      <c r="L9" s="20" t="n">
        <f aca="false">SUM(L2:L7)</f>
        <v>14212.8</v>
      </c>
      <c r="M9" s="20" t="n">
        <f aca="false">SUM(M2:M7)</f>
        <v>0</v>
      </c>
      <c r="N9" s="20" t="n">
        <f aca="false">SUM(N2:N7)</f>
        <v>14212.8</v>
      </c>
      <c r="P9" s="20" t="n">
        <f aca="false">SUM(P2:P7)</f>
        <v>2030.4</v>
      </c>
      <c r="Q9" s="20" t="n">
        <f aca="false">SUM(Q2:Q7)</f>
        <v>2030.4</v>
      </c>
      <c r="R9" s="20" t="n">
        <f aca="false">SUM(R2:R7)</f>
        <v>10152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4737.6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14212.8</v>
      </c>
      <c r="D11" s="14" t="n">
        <f aca="false">SUM(D13:D30)</f>
        <v>0</v>
      </c>
      <c r="E11" s="14" t="n">
        <f aca="false">SUM(E13:E30)</f>
        <v>14212.8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10584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4737.6</v>
      </c>
      <c r="D13" s="28" t="n">
        <f aca="false">C13*D$10</f>
        <v>0</v>
      </c>
      <c r="E13" s="28" t="n">
        <f aca="false">C13+D13</f>
        <v>4737.6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4737.6</v>
      </c>
      <c r="D14" s="28" t="n">
        <f aca="false">IF(C14="","",C14*D$10)</f>
        <v>0</v>
      </c>
      <c r="E14" s="28" t="n">
        <f aca="false">IF(C14="", "",C14+D14)</f>
        <v>4737.6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4737.6</v>
      </c>
      <c r="D15" s="28" t="n">
        <f aca="false">IF(C15="","",C15*D$10)</f>
        <v>0</v>
      </c>
      <c r="E15" s="28" t="n">
        <f aca="false">IF(C15="", "",C15+D15)</f>
        <v>4737.6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7" activeCellId="0" sqref="J7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8" t="n">
        <v>126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8" t="n">
        <v>84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7140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8" t="n">
        <v>49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6125</v>
      </c>
      <c r="K4" s="14"/>
    </row>
    <row r="5" customFormat="false" ht="35.25" hidden="false" customHeight="false" outlineLevel="0" collapsed="false">
      <c r="A5" s="1" t="s">
        <v>50</v>
      </c>
      <c r="B5" s="5" t="s">
        <v>51</v>
      </c>
      <c r="C5" s="8" t="n">
        <v>16.8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5241.6</v>
      </c>
      <c r="K5" s="14"/>
    </row>
    <row r="6" customFormat="false" ht="13.8" hidden="false" customHeight="false" outlineLevel="0" collapsed="false">
      <c r="A6" s="1" t="s">
        <v>52</v>
      </c>
      <c r="B6" s="5" t="s">
        <v>53</v>
      </c>
      <c r="C6" s="8" t="n">
        <v>84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34" t="n">
        <f aca="false">C6*SUM(D6:I6)</f>
        <v>0</v>
      </c>
      <c r="K6" s="14"/>
    </row>
    <row r="7" customFormat="false" ht="13.8" hidden="false" customHeight="false" outlineLevel="0" collapsed="false">
      <c r="D7" s="14" t="n">
        <f aca="false">SUMPRODUCT($C2:$C6,D2:D6)</f>
        <v>1925</v>
      </c>
      <c r="E7" s="14" t="n">
        <f aca="false">SUMPRODUCT($C2:$C6,E2:E6)</f>
        <v>4334.4</v>
      </c>
      <c r="F7" s="14" t="n">
        <f aca="false">SUMPRODUCT($C2:$C6,F2:F6)</f>
        <v>4334.4</v>
      </c>
      <c r="G7" s="14" t="n">
        <f aca="false">SUMPRODUCT($C2:$C6,G2:G6)</f>
        <v>4737.6</v>
      </c>
      <c r="H7" s="14" t="n">
        <f aca="false">SUMPRODUCT($C2:$C6,H2:H6)</f>
        <v>4737.6</v>
      </c>
      <c r="I7" s="14" t="n">
        <f aca="false">SUMPRODUCT($C2:$C6,I2:I6)</f>
        <v>4737.6</v>
      </c>
      <c r="J7" s="34" t="n">
        <f aca="false">SUM(J2:J6)</f>
        <v>24806.6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24806.6</v>
      </c>
    </row>
    <row r="9" customFormat="false" ht="13.8" hidden="false" customHeight="false" outlineLevel="0" collapsed="false">
      <c r="D9" s="37" t="n">
        <f aca="false">D7</f>
        <v>1925</v>
      </c>
      <c r="E9" s="37" t="n">
        <f aca="false">E7+F7</f>
        <v>8668.8</v>
      </c>
      <c r="F9" s="37"/>
      <c r="G9" s="38" t="n">
        <f aca="false">G7+H7+I7</f>
        <v>14212.8</v>
      </c>
      <c r="H9" s="38"/>
      <c r="I9" s="38"/>
    </row>
  </sheetData>
  <mergeCells count="4">
    <mergeCell ref="E8:F8"/>
    <mergeCell ref="G8:I8"/>
    <mergeCell ref="E9:F9"/>
    <mergeCell ref="G9:I9"/>
  </mergeCells>
  <dataValidations count="1">
    <dataValidation allowBlank="true" errorStyle="stop" operator="equal" showDropDown="false" showErrorMessage="true" showInputMessage="false" sqref="C2:C6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C11" activeCellId="0" sqref="C1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4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39" t="n">
        <f aca="false">'7 Day Review'!N9</f>
        <v>1925</v>
      </c>
    </row>
    <row r="4" customFormat="false" ht="13.8" hidden="false" customHeight="false" outlineLevel="0" collapsed="false">
      <c r="A4" s="1" t="s">
        <v>31</v>
      </c>
      <c r="B4" s="39" t="n">
        <f aca="false">'PHC Service Setup'!N9</f>
        <v>8668.8</v>
      </c>
    </row>
    <row r="5" customFormat="false" ht="13.8" hidden="false" customHeight="false" outlineLevel="0" collapsed="false">
      <c r="A5" s="1" t="s">
        <v>32</v>
      </c>
      <c r="B5" s="39" t="n">
        <f aca="false">Continuation!N9</f>
        <v>14212.8</v>
      </c>
    </row>
    <row r="6" customFormat="false" ht="13.8" hidden="false" customHeight="false" outlineLevel="0" collapsed="false">
      <c r="A6" s="1" t="s">
        <v>58</v>
      </c>
      <c r="B6" s="14" t="n">
        <v>1000</v>
      </c>
    </row>
    <row r="8" customFormat="false" ht="13.8" hidden="false" customHeight="false" outlineLevel="0" collapsed="false">
      <c r="B8" s="14" t="n">
        <f aca="false">SUM(B1:B6)</f>
        <v>29148.6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2" activeCellId="0" sqref="D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0" width="20.43"/>
    <col collapsed="false" customWidth="true" hidden="false" outlineLevel="0" max="2" min="2" style="40" width="26.32"/>
    <col collapsed="false" customWidth="false" hidden="false" outlineLevel="0" max="3" min="3" style="40" width="11.53"/>
    <col collapsed="false" customWidth="false" hidden="false" outlineLevel="0" max="6" min="4" style="41" width="11.53"/>
    <col collapsed="false" customWidth="true" hidden="false" outlineLevel="0" max="7" min="7" style="41" width="44.13"/>
    <col collapsed="false" customWidth="false" hidden="false" outlineLevel="0" max="16384" min="8" style="41" width="11.53"/>
  </cols>
  <sheetData>
    <row r="1" customFormat="false" ht="12.8" hidden="false" customHeight="false" outlineLevel="0" collapsed="false">
      <c r="A1" s="40" t="s">
        <v>59</v>
      </c>
      <c r="B1" s="40" t="s">
        <v>60</v>
      </c>
      <c r="C1" s="40" t="s">
        <v>61</v>
      </c>
      <c r="D1" s="41" t="s">
        <v>62</v>
      </c>
      <c r="E1" s="41" t="s">
        <v>63</v>
      </c>
      <c r="F1" s="41" t="s">
        <v>33</v>
      </c>
    </row>
    <row r="2" customFormat="false" ht="21.4" hidden="false" customHeight="false" outlineLevel="0" collapsed="false">
      <c r="A2" s="40" t="s">
        <v>64</v>
      </c>
      <c r="B2" s="40" t="s">
        <v>65</v>
      </c>
      <c r="C2" s="40" t="s">
        <v>66</v>
      </c>
      <c r="D2" s="41" t="n">
        <v>5</v>
      </c>
      <c r="E2" s="41" t="n">
        <v>144.4</v>
      </c>
      <c r="F2" s="41" t="n">
        <f aca="false">E2*D2</f>
        <v>722</v>
      </c>
      <c r="G2" s="41" t="s">
        <v>67</v>
      </c>
    </row>
    <row r="3" customFormat="false" ht="12.8" hidden="false" customHeight="false" outlineLevel="0" collapsed="false">
      <c r="A3" s="40" t="s">
        <v>68</v>
      </c>
      <c r="B3" s="40" t="s">
        <v>69</v>
      </c>
      <c r="C3" s="40" t="s">
        <v>70</v>
      </c>
      <c r="D3" s="41" t="n">
        <v>5</v>
      </c>
      <c r="E3" s="41" t="n">
        <v>96</v>
      </c>
      <c r="F3" s="41" t="n">
        <f aca="false">E3*D3</f>
        <v>480</v>
      </c>
      <c r="G3" s="41" t="s">
        <v>71</v>
      </c>
    </row>
    <row r="4" customFormat="false" ht="21.4" hidden="false" customHeight="false" outlineLevel="0" collapsed="false">
      <c r="A4" s="40" t="s">
        <v>72</v>
      </c>
      <c r="B4" s="40" t="s">
        <v>73</v>
      </c>
      <c r="D4" s="41" t="n">
        <v>1</v>
      </c>
      <c r="E4" s="41" t="n">
        <v>240</v>
      </c>
      <c r="F4" s="41" t="n">
        <f aca="false">E4*D4</f>
        <v>240</v>
      </c>
    </row>
    <row r="6" customFormat="false" ht="12.8" hidden="false" customHeight="false" outlineLevel="0" collapsed="false">
      <c r="F6" s="41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3948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2026-01-25T15:53:40Z</cp:lastPrinted>
  <dcterms:modified xsi:type="dcterms:W3CDTF">2026-01-25T16:32:44Z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